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OtdelBP\2016_общая структура\Бизнес-планирование\Факт\Сайт МРСК\В ДСО\1 квартал\"/>
    </mc:Choice>
  </mc:AlternateContent>
  <bookViews>
    <workbookView xWindow="0" yWindow="0" windowWidth="25200" windowHeight="11325"/>
  </bookViews>
  <sheets>
    <sheet name="Лист1" sheetId="1" r:id="rId1"/>
  </sheets>
  <externalReferences>
    <externalReference r:id="rId2"/>
    <externalReference r:id="rId3"/>
    <externalReference r:id="rId4"/>
  </externalReferenc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0" i="1"/>
  <c r="K11" i="1" s="1"/>
  <c r="K13" i="1" s="1"/>
  <c r="K9" i="1"/>
  <c r="K8" i="1"/>
  <c r="K7" i="1"/>
  <c r="K6" i="1"/>
  <c r="J12" i="1" l="1"/>
  <c r="J10" i="1"/>
  <c r="J9" i="1"/>
  <c r="J7" i="1"/>
  <c r="J8" i="1" s="1"/>
  <c r="J6" i="1"/>
  <c r="J11" i="1" l="1"/>
  <c r="J13" i="1" s="1"/>
  <c r="I12" i="1"/>
  <c r="I10" i="1"/>
  <c r="I9" i="1"/>
  <c r="I7" i="1"/>
  <c r="I6" i="1"/>
  <c r="I8" i="1" s="1"/>
  <c r="H12" i="1"/>
  <c r="H10" i="1"/>
  <c r="H9" i="1"/>
  <c r="H7" i="1"/>
  <c r="H6" i="1"/>
  <c r="G12" i="1"/>
  <c r="G10" i="1"/>
  <c r="G9" i="1"/>
  <c r="G7" i="1"/>
  <c r="G6" i="1"/>
  <c r="F12" i="1"/>
  <c r="F10" i="1"/>
  <c r="F9" i="1"/>
  <c r="F7" i="1"/>
  <c r="F6" i="1"/>
  <c r="G8" i="1" l="1"/>
  <c r="G11" i="1" s="1"/>
  <c r="G13" i="1" s="1"/>
  <c r="I11" i="1"/>
  <c r="I13" i="1" s="1"/>
  <c r="H8" i="1"/>
  <c r="H11" i="1" s="1"/>
  <c r="H13" i="1" s="1"/>
  <c r="F8" i="1" l="1"/>
  <c r="F11" i="1" l="1"/>
  <c r="F13" i="1" s="1"/>
</calcChain>
</file>

<file path=xl/sharedStrings.xml><?xml version="1.0" encoding="utf-8"?>
<sst xmlns="http://schemas.openxmlformats.org/spreadsheetml/2006/main" count="20" uniqueCount="20">
  <si>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</si>
  <si>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</si>
  <si>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</si>
  <si>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</si>
  <si>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</si>
  <si>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</si>
  <si>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</si>
  <si>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</si>
  <si>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 xml:space="preserve">1 квартал 2014 года факт </t>
  </si>
  <si>
    <t xml:space="preserve">2 квартал 2014 года факт </t>
  </si>
  <si>
    <t xml:space="preserve">3 квартал 2014 года факт </t>
  </si>
  <si>
    <t>Управленческие расходы</t>
  </si>
  <si>
    <t>тыс. рублей</t>
  </si>
  <si>
    <t>1 квартал 2015 года факт</t>
  </si>
  <si>
    <t>2 квартал 2015 года факт</t>
  </si>
  <si>
    <t>3 квартал 2015 года факт</t>
  </si>
  <si>
    <t>4 квартал 2015 года факт</t>
  </si>
  <si>
    <t>Прогноз финансовых результатов на 2 квартал 2016 года</t>
  </si>
  <si>
    <t>1 квартал 2016 года факт</t>
  </si>
  <si>
    <t>2 квартал 2016 года прогноз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</si>
</sst>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5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%202015/&#1054;&#1090;&#1095;&#1105;&#1090;_4&#1082;&#1074;_&#1052;&#1056;&#1057;&#1050;%20&#1070;&#1075;&#1072;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1%20&#1082;&#1074;&#1072;&#1088;&#1090;&#1072;&#1083;/&#1054;&#1090;&#1095;&#1077;&#1090;_1&#1082;&#1074;_&#1052;&#1056;&#1057;&#1050;%20&#1070;&#1075;&#1072;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55;&#1083;&#1072;&#1085;/&#1057;&#1082;&#1086;&#1088;&#1088;&#1077;&#1082;&#1090;&#1080;&#1088;&#1086;&#1074;&#1072;&#1085;&#1085;&#1099;&#1081;%20&#1087;&#1083;&#1072;&#1085;/&#1040;&#1056;&#1052;%20&#1057;&#1082;&#1086;&#1088;&#1088;.%20&#1073;&#1080;&#1079;&#1085;&#1077;&#1089;-&#1087;&#1083;&#1072;&#1085;%20&#1052;&#1056;&#1057;&#1050;%20&#1070;&#1075;&#1072;%20&#1085;&#1072;%202016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 Смета затрат"/>
      <sheetName val="10. БДР"/>
      <sheetName val="11.БДДС (ДПН)"/>
      <sheetName val="12.Прогнозный баланс"/>
      <sheetName val="13.ПУЭ"/>
      <sheetName val="14 Снижение ОР"/>
      <sheetName val="СБП_Общее"/>
      <sheetName val="СБП_Проверки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ценарные условия"/>
    </sheetNames>
    <sheetDataSet>
      <sheetData sheetId="0"/>
      <sheetData sheetId="1"/>
      <sheetData sheetId="2"/>
      <sheetData sheetId="3"/>
      <sheetData sheetId="4"/>
      <sheetData sheetId="5">
        <row r="13">
          <cell r="T13">
            <v>3.1600000000000003E-2</v>
          </cell>
        </row>
      </sheetData>
      <sheetData sheetId="6">
        <row r="47">
          <cell r="H47">
            <v>20141843.363999002</v>
          </cell>
        </row>
      </sheetData>
      <sheetData sheetId="7">
        <row r="12">
          <cell r="T12">
            <v>957.683896</v>
          </cell>
        </row>
      </sheetData>
      <sheetData sheetId="8">
        <row r="18">
          <cell r="T18">
            <v>3615.41</v>
          </cell>
        </row>
      </sheetData>
      <sheetData sheetId="9">
        <row r="13">
          <cell r="T13">
            <v>748156.23471196345</v>
          </cell>
        </row>
      </sheetData>
      <sheetData sheetId="10">
        <row r="11">
          <cell r="H11">
            <v>14171</v>
          </cell>
        </row>
      </sheetData>
      <sheetData sheetId="11">
        <row r="12">
          <cell r="U12">
            <v>7587575.9011465423</v>
          </cell>
          <cell r="V12">
            <v>6774582.8372062333</v>
          </cell>
          <cell r="X12">
            <v>7573610.4507015487</v>
          </cell>
          <cell r="Z12">
            <v>8429264.2031008843</v>
          </cell>
        </row>
        <row r="18">
          <cell r="U18">
            <v>-6554039.8989999993</v>
          </cell>
          <cell r="V18">
            <v>-5764208.5360000012</v>
          </cell>
          <cell r="X18">
            <v>-5718402.4560000002</v>
          </cell>
          <cell r="Z18">
            <v>-7417705.2270000009</v>
          </cell>
        </row>
        <row r="31">
          <cell r="U31">
            <v>-131609.49600000001</v>
          </cell>
          <cell r="V31">
            <v>-138216.25700000001</v>
          </cell>
          <cell r="X31">
            <v>-135705.247</v>
          </cell>
          <cell r="Z31">
            <v>-238702.64500000002</v>
          </cell>
        </row>
        <row r="33">
          <cell r="U33">
            <v>20596.95</v>
          </cell>
          <cell r="V33">
            <v>10505.088</v>
          </cell>
          <cell r="X33">
            <v>16905.544999999998</v>
          </cell>
          <cell r="Z33">
            <v>14224.592000000001</v>
          </cell>
        </row>
        <row r="34">
          <cell r="U34">
            <v>-643679.63099999994</v>
          </cell>
          <cell r="V34">
            <v>-656259.13800000004</v>
          </cell>
          <cell r="X34">
            <v>-632869.63300000003</v>
          </cell>
          <cell r="Z34">
            <v>-625975.98499999999</v>
          </cell>
        </row>
        <row r="35">
          <cell r="U35">
            <v>10728.802</v>
          </cell>
          <cell r="V35">
            <v>1768.567</v>
          </cell>
          <cell r="X35">
            <v>3.5999999999999997E-2</v>
          </cell>
          <cell r="Z35">
            <v>0</v>
          </cell>
        </row>
        <row r="36">
          <cell r="U36">
            <v>1725425.324</v>
          </cell>
          <cell r="V36">
            <v>528402.76299999992</v>
          </cell>
          <cell r="X36">
            <v>444064.97200000001</v>
          </cell>
          <cell r="Z36">
            <v>753928.41500000004</v>
          </cell>
        </row>
        <row r="38">
          <cell r="U38">
            <v>-1451592.267</v>
          </cell>
          <cell r="V38">
            <v>-656151.49099999992</v>
          </cell>
          <cell r="X38">
            <v>-1374762.1800000002</v>
          </cell>
          <cell r="Z38">
            <v>-1260710.2379999999</v>
          </cell>
        </row>
        <row r="45">
          <cell r="U45">
            <v>-446948.78755000001</v>
          </cell>
          <cell r="V45">
            <v>69841.575230000017</v>
          </cell>
          <cell r="X45">
            <v>-113166.99609999993</v>
          </cell>
          <cell r="Z45">
            <v>148854.63270999998</v>
          </cell>
        </row>
      </sheetData>
      <sheetData sheetId="12">
        <row r="11">
          <cell r="H11">
            <v>26265336.117999997</v>
          </cell>
        </row>
      </sheetData>
      <sheetData sheetId="13">
        <row r="30">
          <cell r="H30">
            <v>40689.434000000001</v>
          </cell>
        </row>
      </sheetData>
      <sheetData sheetId="14">
        <row r="19">
          <cell r="BO19">
            <v>33686863.706060007</v>
          </cell>
        </row>
      </sheetData>
      <sheetData sheetId="15">
        <row r="14">
          <cell r="H14">
            <v>7</v>
          </cell>
        </row>
      </sheetData>
      <sheetData sheetId="16">
        <row r="11">
          <cell r="F11">
            <v>21932331.467999998</v>
          </cell>
        </row>
      </sheetData>
      <sheetData sheetId="17">
        <row r="12">
          <cell r="I12">
            <v>26265336.117999997</v>
          </cell>
        </row>
      </sheetData>
      <sheetData sheetId="18"/>
      <sheetData sheetId="19"/>
      <sheetData sheetId="20">
        <row r="15">
          <cell r="O15">
            <v>27751517</v>
          </cell>
        </row>
      </sheetData>
      <sheetData sheetId="21"/>
      <sheetData sheetId="22"/>
      <sheetData sheetId="23"/>
      <sheetData sheetId="24"/>
      <sheetData sheetId="25"/>
      <sheetData sheetId="26"/>
      <sheetData sheetId="27">
        <row r="21">
          <cell r="Y21">
            <v>414407</v>
          </cell>
        </row>
      </sheetData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 Смета затрат"/>
      <sheetName val="10. БДР"/>
      <sheetName val="11.БДДС (ДПН)"/>
      <sheetName val="12.Прогнозный баланс"/>
      <sheetName val="13.ПУЭ"/>
      <sheetName val="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J12">
            <v>7203225.3960339818</v>
          </cell>
          <cell r="U12">
            <v>7955202.2650504252</v>
          </cell>
        </row>
        <row r="18">
          <cell r="U18">
            <v>-7072184.273</v>
          </cell>
        </row>
        <row r="31">
          <cell r="U31">
            <v>-144948.242</v>
          </cell>
        </row>
        <row r="33">
          <cell r="U33">
            <v>26450.194</v>
          </cell>
        </row>
        <row r="34">
          <cell r="U34">
            <v>-658114.70399999991</v>
          </cell>
        </row>
        <row r="35">
          <cell r="U35">
            <v>0</v>
          </cell>
        </row>
        <row r="36">
          <cell r="U36">
            <v>951544.35899999994</v>
          </cell>
        </row>
        <row r="38">
          <cell r="U38">
            <v>-701694.84700000007</v>
          </cell>
        </row>
        <row r="45">
          <cell r="U45">
            <v>-469509.16198999999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БП_Общее"/>
      <sheetName val="СБП_Проверки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J12">
            <v>7128011.4629897233</v>
          </cell>
        </row>
        <row r="18">
          <cell r="J18">
            <v>-6325836.3200000003</v>
          </cell>
        </row>
        <row r="24">
          <cell r="J24">
            <v>802175.14298972243</v>
          </cell>
        </row>
        <row r="31">
          <cell r="J31">
            <v>-171772.09699999995</v>
          </cell>
        </row>
        <row r="33">
          <cell r="J33">
            <v>2400</v>
          </cell>
        </row>
        <row r="34">
          <cell r="J34">
            <v>-759656.85800000001</v>
          </cell>
        </row>
        <row r="35">
          <cell r="J35">
            <v>0</v>
          </cell>
        </row>
        <row r="36">
          <cell r="J36">
            <v>178785.837</v>
          </cell>
        </row>
        <row r="38">
          <cell r="J38">
            <v>-393899.05499999999</v>
          </cell>
        </row>
        <row r="45">
          <cell r="J45">
            <v>68393.408162264139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3"/>
  <sheetViews>
    <sheetView tabSelected="1" view="pageBreakPreview" zoomScale="60" zoomScaleNormal="10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K14" sqref="K14"/>
    </sheetView>
  </sheetViews>
  <sheetFormatPr defaultRowHeight="15.75" customHeight="1" x14ac:dyDescent="0.25"/>
  <cols>
    <col min="1" max="1" width="0" hidden="1" customWidth="1"/>
    <col min="2" max="2" width="44.140625" customWidth="1"/>
    <col min="3" max="5" width="16.7109375" hidden="1" customWidth="1"/>
    <col min="6" max="11" width="16.7109375" customWidth="1"/>
  </cols>
  <sheetData>
    <row r="2" spans="2:13" ht="15.75" customHeight="1" x14ac:dyDescent="0.3">
      <c r="B2" s="1" t="s">
        <v>17</v>
      </c>
    </row>
    <row r="4" spans="2:13" ht="15.75" customHeight="1" x14ac:dyDescent="0.25">
      <c r="K4" t="s">
        <v>12</v>
      </c>
    </row>
    <row r="5" spans="2:13" ht="30.75" customHeight="1" x14ac:dyDescent="0.25">
      <c r="B5" s="2" t="s">
        <v>0</v>
      </c>
      <c r="C5" s="3" t="s">
        <v>8</v>
      </c>
      <c r="D5" s="3" t="s">
        <v>9</v>
      </c>
      <c r="E5" s="3" t="s">
        <v>10</v>
      </c>
      <c r="F5" s="3" t="s">
        <v>13</v>
      </c>
      <c r="G5" s="3" t="s">
        <v>14</v>
      </c>
      <c r="H5" s="3" t="s">
        <v>15</v>
      </c>
      <c r="I5" s="3" t="s">
        <v>16</v>
      </c>
      <c r="J5" s="3" t="s">
        <v>18</v>
      </c>
      <c r="K5" s="3" t="s">
        <v>19</v>
      </c>
    </row>
    <row r="6" spans="2:13" ht="30.75" customHeight="1" x14ac:dyDescent="0.25">
      <c r="B6" s="4" t="s">
        <v>1</v>
      </c>
      <c r="C6" s="5">
        <v>7415071.9274540739</v>
      </c>
      <c r="D6" s="5">
        <v>6748777.5012426944</v>
      </c>
      <c r="E6" s="5">
        <v>6955530.0134636099</v>
      </c>
      <c r="F6" s="5">
        <f>'[1]8.ОФР'!$U$12</f>
        <v>7587575.9011465423</v>
      </c>
      <c r="G6" s="5">
        <f>'[1]8.ОФР'!$V$12</f>
        <v>6774582.8372062333</v>
      </c>
      <c r="H6" s="5">
        <f>'[1]8.ОФР'!$X$12</f>
        <v>7573610.4507015487</v>
      </c>
      <c r="I6" s="5">
        <f>'[1]8.ОФР'!$Z$12</f>
        <v>8429264.2031008843</v>
      </c>
      <c r="J6" s="5">
        <f>'[2]8.ОФР'!$U$12</f>
        <v>7955202.2650504252</v>
      </c>
      <c r="K6" s="5">
        <f>'[3]8.ОФР'!$J$12</f>
        <v>7128011.4629897233</v>
      </c>
    </row>
    <row r="7" spans="2:13" ht="30.75" customHeight="1" x14ac:dyDescent="0.25">
      <c r="B7" s="4" t="s">
        <v>2</v>
      </c>
      <c r="C7" s="5">
        <v>6272438.2090000007</v>
      </c>
      <c r="D7" s="5">
        <v>5284300.6209999993</v>
      </c>
      <c r="E7" s="5">
        <v>5451575.807</v>
      </c>
      <c r="F7" s="5">
        <f>'[1]8.ОФР'!$U$18*-1</f>
        <v>6554039.8989999993</v>
      </c>
      <c r="G7" s="5">
        <f>'[1]8.ОФР'!$V$18*-1</f>
        <v>5764208.5360000012</v>
      </c>
      <c r="H7" s="5">
        <f>'[1]8.ОФР'!$X$18*-1</f>
        <v>5718402.4560000002</v>
      </c>
      <c r="I7" s="5">
        <f>'[1]8.ОФР'!$Z$18*-1</f>
        <v>7417705.2270000009</v>
      </c>
      <c r="J7" s="5">
        <f>'[2]8.ОФР'!$U$18*-1</f>
        <v>7072184.273</v>
      </c>
      <c r="K7" s="5">
        <f>'[3]8.ОФР'!$J$18*-1</f>
        <v>6325836.3200000003</v>
      </c>
    </row>
    <row r="8" spans="2:13" ht="30.75" customHeight="1" x14ac:dyDescent="0.25">
      <c r="B8" s="4" t="s">
        <v>3</v>
      </c>
      <c r="C8" s="5">
        <v>1142633.7184540734</v>
      </c>
      <c r="D8" s="5">
        <v>1464476.8802426951</v>
      </c>
      <c r="E8" s="5">
        <v>1503954.2064636098</v>
      </c>
      <c r="F8" s="5">
        <f>(F6-F7)</f>
        <v>1033536.002146543</v>
      </c>
      <c r="G8" s="5">
        <f t="shared" ref="G8:K8" si="0">(G6-G7)</f>
        <v>1010374.301206232</v>
      </c>
      <c r="H8" s="5">
        <f t="shared" si="0"/>
        <v>1855207.9947015485</v>
      </c>
      <c r="I8" s="5">
        <f t="shared" si="0"/>
        <v>1011558.9761008834</v>
      </c>
      <c r="J8" s="5">
        <f t="shared" ref="J8" si="1">(J6-J7)</f>
        <v>883017.99205042515</v>
      </c>
      <c r="K8" s="5">
        <f>'[3]8.ОФР'!$J$24</f>
        <v>802175.14298972243</v>
      </c>
      <c r="M8" s="6"/>
    </row>
    <row r="9" spans="2:13" ht="30.75" customHeight="1" x14ac:dyDescent="0.25">
      <c r="B9" s="4" t="s">
        <v>11</v>
      </c>
      <c r="C9" s="5">
        <v>114781.67000000001</v>
      </c>
      <c r="D9" s="5">
        <v>130042.84699999999</v>
      </c>
      <c r="E9" s="5">
        <v>120383.90300000001</v>
      </c>
      <c r="F9" s="5">
        <f>'[1]8.ОФР'!$U$31*-1</f>
        <v>131609.49600000001</v>
      </c>
      <c r="G9" s="5">
        <f>'[1]8.ОФР'!$V$31*-1</f>
        <v>138216.25700000001</v>
      </c>
      <c r="H9" s="5">
        <f>'[1]8.ОФР'!$X$31*-1</f>
        <v>135705.247</v>
      </c>
      <c r="I9" s="5">
        <f>'[1]8.ОФР'!$Z$31*-1</f>
        <v>238702.64500000002</v>
      </c>
      <c r="J9" s="5">
        <f>'[2]8.ОФР'!$U$31*-1</f>
        <v>144948.242</v>
      </c>
      <c r="K9" s="5">
        <f>'[3]8.ОФР'!$J$31*-1</f>
        <v>171772.09699999995</v>
      </c>
    </row>
    <row r="10" spans="2:13" ht="30.75" customHeight="1" x14ac:dyDescent="0.25">
      <c r="B10" s="4" t="s">
        <v>4</v>
      </c>
      <c r="C10" s="5">
        <v>-725587.02199999976</v>
      </c>
      <c r="D10" s="5">
        <v>-1554693.111</v>
      </c>
      <c r="E10" s="5">
        <v>-1280735.1670000001</v>
      </c>
      <c r="F10" s="5">
        <f>'[1]8.ОФР'!$U$33+'[1]8.ОФР'!$U$34+'[1]8.ОФР'!$U$35+'[1]8.ОФР'!$U$36+'[1]8.ОФР'!$U$38</f>
        <v>-338520.82199999993</v>
      </c>
      <c r="G10" s="5">
        <f>'[1]8.ОФР'!$V$33+'[1]8.ОФР'!$V$34+'[1]8.ОФР'!$V$35+'[1]8.ОФР'!$V$36+'[1]8.ОФР'!$V$38</f>
        <v>-771734.21100000001</v>
      </c>
      <c r="H10" s="5">
        <f>'[1]8.ОФР'!$X$33+'[1]8.ОФР'!$X$34+'[1]8.ОФР'!$X$35+'[1]8.ОФР'!$X$36+'[1]8.ОФР'!$X$38</f>
        <v>-1546661.2600000002</v>
      </c>
      <c r="I10" s="5">
        <f>'[1]8.ОФР'!$Z$33+'[1]8.ОФР'!$Z$34+'[1]8.ОФР'!$Z$35+'[1]8.ОФР'!$Z$36+'[1]8.ОФР'!$Z$38</f>
        <v>-1118533.216</v>
      </c>
      <c r="J10" s="5">
        <f>'[2]8.ОФР'!$U$33+'[2]8.ОФР'!$U$34+'[2]8.ОФР'!$U$35+'[2]8.ОФР'!$U$36+'[2]8.ОФР'!$U$38</f>
        <v>-381814.99800000002</v>
      </c>
      <c r="K10" s="5">
        <f>'[3]8.ОФР'!$J$33+'[3]8.ОФР'!$J$34+'[3]8.ОФР'!$J$35+'[3]8.ОФР'!$J$36+'[3]8.ОФР'!$J$38</f>
        <v>-972370.07599999988</v>
      </c>
    </row>
    <row r="11" spans="2:13" ht="30.75" customHeight="1" x14ac:dyDescent="0.25">
      <c r="B11" s="4" t="s">
        <v>5</v>
      </c>
      <c r="C11" s="5">
        <v>302265.02645407355</v>
      </c>
      <c r="D11" s="5">
        <v>-220259.0777573048</v>
      </c>
      <c r="E11" s="5">
        <v>102835.13646360984</v>
      </c>
      <c r="F11" s="5">
        <f>(F8-F9+F10)</f>
        <v>563405.68414654303</v>
      </c>
      <c r="G11" s="5">
        <f t="shared" ref="G11:K11" si="2">(G8-G9+G10)</f>
        <v>100423.83320623206</v>
      </c>
      <c r="H11" s="5">
        <f t="shared" si="2"/>
        <v>172841.48770154826</v>
      </c>
      <c r="I11" s="5">
        <f t="shared" si="2"/>
        <v>-345676.88489911659</v>
      </c>
      <c r="J11" s="5">
        <f t="shared" ref="J11" si="3">(J8-J9+J10)</f>
        <v>356254.75205042516</v>
      </c>
      <c r="K11" s="5">
        <f>K8-K9+K10</f>
        <v>-341967.03001027741</v>
      </c>
    </row>
    <row r="12" spans="2:13" ht="30.75" customHeight="1" x14ac:dyDescent="0.25">
      <c r="B12" s="4" t="s">
        <v>6</v>
      </c>
      <c r="C12" s="5">
        <v>546967.00000000035</v>
      </c>
      <c r="D12" s="5">
        <v>-26847.587449429266</v>
      </c>
      <c r="E12" s="5">
        <v>-44106.268730571035</v>
      </c>
      <c r="F12" s="5">
        <f>'[1]8.ОФР'!$U$45*-1</f>
        <v>446948.78755000001</v>
      </c>
      <c r="G12" s="5">
        <f>'[1]8.ОФР'!$V$45*-1</f>
        <v>-69841.575230000017</v>
      </c>
      <c r="H12" s="5">
        <f>'[1]8.ОФР'!$X$45*-1</f>
        <v>113166.99609999993</v>
      </c>
      <c r="I12" s="5">
        <f>'[1]8.ОФР'!$Z$45*-1</f>
        <v>-148854.63270999998</v>
      </c>
      <c r="J12" s="5">
        <f>'[2]8.ОФР'!$U$45*-1</f>
        <v>469509.16198999999</v>
      </c>
      <c r="K12" s="5">
        <f>'[3]8.ОФР'!$J$45*-1</f>
        <v>-68393.408162264139</v>
      </c>
    </row>
    <row r="13" spans="2:13" ht="30.75" customHeight="1" x14ac:dyDescent="0.25">
      <c r="B13" s="4" t="s">
        <v>7</v>
      </c>
      <c r="C13" s="5">
        <v>-244701.97354592677</v>
      </c>
      <c r="D13" s="5">
        <v>-193411.49030787553</v>
      </c>
      <c r="E13" s="5">
        <v>146941.40519418087</v>
      </c>
      <c r="F13" s="5">
        <f>(F11-F12)</f>
        <v>116456.89659654303</v>
      </c>
      <c r="G13" s="5">
        <f t="shared" ref="G13:K13" si="4">(G11-G12)</f>
        <v>170265.40843623207</v>
      </c>
      <c r="H13" s="5">
        <f t="shared" si="4"/>
        <v>59674.491601548332</v>
      </c>
      <c r="I13" s="5">
        <f t="shared" si="4"/>
        <v>-196822.25218911661</v>
      </c>
      <c r="J13" s="5">
        <f t="shared" ref="J13" si="5">(J11-J12)</f>
        <v>-113254.40993957483</v>
      </c>
      <c r="K13" s="5">
        <f>(K11-K12)</f>
        <v>-273573.62184801325</v>
      </c>
    </row>
  </sheetData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 Юга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Машнова Светлана Вячеславовна</cp:lastModifiedBy>
  <cp:lastPrinted>2016-05-19T11:01:51Z</cp:lastPrinted>
  <dcterms:created xsi:type="dcterms:W3CDTF">2015-04-02T08:39:08Z</dcterms:created>
  <dcterms:modified xsi:type="dcterms:W3CDTF">2016-05-26T07:33:16Z</dcterms:modified>
</cp:coreProperties>
</file>